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Res_Ch_ClasFunct" sheetId="5" r:id="rId1"/>
    <sheet name="Лист2" sheetId="2" r:id="rId2"/>
    <sheet name="Лист3" sheetId="3" r:id="rId3"/>
  </sheets>
  <definedNames>
    <definedName name="_xlnm.Print_Area" localSheetId="0">Res_Ch_ClasFunct!$A$1:$I$62</definedName>
  </definedNames>
  <calcPr calcId="125725"/>
</workbook>
</file>

<file path=xl/calcChain.xml><?xml version="1.0" encoding="utf-8"?>
<calcChain xmlns="http://schemas.openxmlformats.org/spreadsheetml/2006/main">
  <c r="G30" i="5"/>
  <c r="F22"/>
  <c r="H17"/>
  <c r="F24"/>
  <c r="G22"/>
  <c r="F20"/>
  <c r="G20"/>
  <c r="I13"/>
  <c r="I14"/>
  <c r="I15"/>
  <c r="I18"/>
  <c r="I19"/>
  <c r="I21"/>
  <c r="I23"/>
  <c r="I25"/>
  <c r="I26"/>
  <c r="I27"/>
  <c r="I28"/>
  <c r="I29"/>
  <c r="I31"/>
  <c r="I33"/>
  <c r="I34"/>
  <c r="I36"/>
  <c r="I37"/>
  <c r="I38"/>
  <c r="I39"/>
  <c r="I40"/>
  <c r="I42"/>
  <c r="I43"/>
  <c r="I44"/>
  <c r="I45"/>
  <c r="I46"/>
  <c r="I47"/>
  <c r="I48"/>
  <c r="I49"/>
  <c r="I51"/>
  <c r="I52"/>
  <c r="I53"/>
  <c r="I54"/>
  <c r="I55"/>
  <c r="H13"/>
  <c r="H14"/>
  <c r="H15"/>
  <c r="H16"/>
  <c r="H18"/>
  <c r="H19"/>
  <c r="H21"/>
  <c r="H23"/>
  <c r="H25"/>
  <c r="H26"/>
  <c r="H27"/>
  <c r="H28"/>
  <c r="H29"/>
  <c r="H31"/>
  <c r="H33"/>
  <c r="H34"/>
  <c r="H36"/>
  <c r="H37"/>
  <c r="H38"/>
  <c r="H39"/>
  <c r="H40"/>
  <c r="H42"/>
  <c r="H43"/>
  <c r="H44"/>
  <c r="H45"/>
  <c r="H46"/>
  <c r="H47"/>
  <c r="H48"/>
  <c r="H49"/>
  <c r="H51"/>
  <c r="H52"/>
  <c r="H53"/>
  <c r="H54"/>
  <c r="H55"/>
  <c r="H22" l="1"/>
  <c r="I22"/>
  <c r="F50"/>
  <c r="G50"/>
  <c r="I50" l="1"/>
  <c r="H50"/>
  <c r="F41"/>
  <c r="G41"/>
  <c r="G11" s="1"/>
  <c r="F35"/>
  <c r="G35"/>
  <c r="G32"/>
  <c r="F32"/>
  <c r="H32" l="1"/>
  <c r="I32"/>
  <c r="I35"/>
  <c r="H35"/>
  <c r="I41"/>
  <c r="H41"/>
  <c r="F30"/>
  <c r="G24"/>
  <c r="E20"/>
  <c r="H30" l="1"/>
  <c r="I30"/>
  <c r="H20"/>
  <c r="I20"/>
  <c r="H24"/>
  <c r="I24"/>
  <c r="E50"/>
  <c r="E41"/>
  <c r="E35"/>
  <c r="E24"/>
  <c r="F12"/>
  <c r="F11" s="1"/>
  <c r="G12"/>
  <c r="E12"/>
  <c r="E11" l="1"/>
  <c r="I11"/>
  <c r="I12"/>
  <c r="H12"/>
  <c r="H11" l="1"/>
</calcChain>
</file>

<file path=xl/sharedStrings.xml><?xml version="1.0" encoding="utf-8"?>
<sst xmlns="http://schemas.openxmlformats.org/spreadsheetml/2006/main" count="127" uniqueCount="123">
  <si>
    <t xml:space="preserve">Denumirea </t>
  </si>
  <si>
    <t>Servicii de stat cu destinaţie generală</t>
  </si>
  <si>
    <t>Exercitarea guvernării</t>
  </si>
  <si>
    <t>Gestionarea fondurilor de rezervă şi de intervenţie</t>
  </si>
  <si>
    <t>Datoria internă a autorităților publice locale</t>
  </si>
  <si>
    <t>01</t>
  </si>
  <si>
    <t>0301</t>
  </si>
  <si>
    <t>0802</t>
  </si>
  <si>
    <t>1703</t>
  </si>
  <si>
    <t>0302</t>
  </si>
  <si>
    <t>Servicii de suport pentru exercitarea guvernării</t>
  </si>
  <si>
    <t>Politici și management în domeniul bugetar-fiscal</t>
  </si>
  <si>
    <t>0501</t>
  </si>
  <si>
    <t>02</t>
  </si>
  <si>
    <t>3104</t>
  </si>
  <si>
    <t>Servicii de suport în domeniul apărării naționale</t>
  </si>
  <si>
    <t>04</t>
  </si>
  <si>
    <t>Servicii în domeniul economiei</t>
  </si>
  <si>
    <t>5001</t>
  </si>
  <si>
    <t>Politici și management în domeniul macroeconomicși de dezvoltare a economiei</t>
  </si>
  <si>
    <t>Politici și management în domeniul dezvoltării regionale și construcțiilor</t>
  </si>
  <si>
    <t>Dezvoltarea drumurilor</t>
  </si>
  <si>
    <t>5101</t>
  </si>
  <si>
    <t>Politici și management în domeniul agriculturii</t>
  </si>
  <si>
    <t>6101</t>
  </si>
  <si>
    <t>6402</t>
  </si>
  <si>
    <t>Politici și management în domeniul geodeziei, cartografiei și cadastrului</t>
  </si>
  <si>
    <t>6901</t>
  </si>
  <si>
    <t>Cultură, sport,tineret,culte și odihnă</t>
  </si>
  <si>
    <t>08</t>
  </si>
  <si>
    <t xml:space="preserve">Protejarea și punerea în valoare a patrimoniului cultural național </t>
  </si>
  <si>
    <t>Sport</t>
  </si>
  <si>
    <t>Tineret</t>
  </si>
  <si>
    <t>8501</t>
  </si>
  <si>
    <t>8502</t>
  </si>
  <si>
    <t>8503</t>
  </si>
  <si>
    <t>8602</t>
  </si>
  <si>
    <t>8603</t>
  </si>
  <si>
    <t>09</t>
  </si>
  <si>
    <t>Apărare națională</t>
  </si>
  <si>
    <t>Politici și management în domeniul educației</t>
  </si>
  <si>
    <t>Educație timpurie</t>
  </si>
  <si>
    <t>Învățămînt primar</t>
  </si>
  <si>
    <t>Învățămînt gimnazial</t>
  </si>
  <si>
    <t>Învățămînt  liceal</t>
  </si>
  <si>
    <t>Servicii generale în educație</t>
  </si>
  <si>
    <t>Educație extrașcolară</t>
  </si>
  <si>
    <t>Curriculum școlar</t>
  </si>
  <si>
    <t>Învățămînt</t>
  </si>
  <si>
    <t>Protecție socială</t>
  </si>
  <si>
    <t>Politici și management în domeniul protecției sociale</t>
  </si>
  <si>
    <t xml:space="preserve">Protecție a familiei și copilului </t>
  </si>
  <si>
    <t xml:space="preserve">Asistența socială a persoanelor cu necesități speciale </t>
  </si>
  <si>
    <t xml:space="preserve">Protecție socială în cazuri excepționale </t>
  </si>
  <si>
    <t>Protecția socială a unor categorii de cetățeni</t>
  </si>
  <si>
    <t xml:space="preserve">                                                                                                  </t>
  </si>
  <si>
    <t>mii lei</t>
  </si>
  <si>
    <t>Aprobat</t>
  </si>
  <si>
    <t>Precizat pe an</t>
  </si>
  <si>
    <t>Executat anul curent</t>
  </si>
  <si>
    <t>Executat față de precizat pe an</t>
  </si>
  <si>
    <t>devieri (+/-)</t>
  </si>
  <si>
    <t>în %</t>
  </si>
  <si>
    <t>Anexa nr.2</t>
  </si>
  <si>
    <t>Raporturi interbugetare cu destinație specială</t>
  </si>
  <si>
    <t>1102</t>
  </si>
  <si>
    <t>Gospodăria de locuințe și gospodăria serviciilor comunale</t>
  </si>
  <si>
    <t>06</t>
  </si>
  <si>
    <t>Aprovizionarea cu apă și canalizare</t>
  </si>
  <si>
    <t>7503</t>
  </si>
  <si>
    <t>Ocrotirea sănătății</t>
  </si>
  <si>
    <t>07</t>
  </si>
  <si>
    <t>Programe naționale și speciale în domeniul ocrotirii sănătății</t>
  </si>
  <si>
    <t>8018</t>
  </si>
  <si>
    <t>Dezvoltarea și modernizarea instituțiilor în domeniul ocrotirii sănătății</t>
  </si>
  <si>
    <t>8019</t>
  </si>
  <si>
    <t>Ordine publică și securitate națională</t>
  </si>
  <si>
    <t>Protecția civilă și apărarea împotriva incendiilor</t>
  </si>
  <si>
    <t>3702</t>
  </si>
  <si>
    <t>Cheltuieli,  total</t>
  </si>
  <si>
    <t>F1-F3</t>
  </si>
  <si>
    <t>0111</t>
  </si>
  <si>
    <t>0112</t>
  </si>
  <si>
    <t>0133</t>
  </si>
  <si>
    <t>0169</t>
  </si>
  <si>
    <t>0171</t>
  </si>
  <si>
    <t>0259</t>
  </si>
  <si>
    <t>0321</t>
  </si>
  <si>
    <t>0429</t>
  </si>
  <si>
    <t>0443</t>
  </si>
  <si>
    <t>0451</t>
  </si>
  <si>
    <t>0630</t>
  </si>
  <si>
    <t>0419</t>
  </si>
  <si>
    <t>0740</t>
  </si>
  <si>
    <t>0769</t>
  </si>
  <si>
    <t>P1P2</t>
  </si>
  <si>
    <t>0812</t>
  </si>
  <si>
    <t>0813</t>
  </si>
  <si>
    <t>0820</t>
  </si>
  <si>
    <t>0861</t>
  </si>
  <si>
    <t>0911</t>
  </si>
  <si>
    <t>0912</t>
  </si>
  <si>
    <t>0921</t>
  </si>
  <si>
    <t>0922</t>
  </si>
  <si>
    <t>0960</t>
  </si>
  <si>
    <t>0989</t>
  </si>
  <si>
    <t>0950</t>
  </si>
  <si>
    <t>10</t>
  </si>
  <si>
    <t>1012</t>
  </si>
  <si>
    <t>1040</t>
  </si>
  <si>
    <t>1070</t>
  </si>
  <si>
    <t>1099</t>
  </si>
  <si>
    <t>0182</t>
  </si>
  <si>
    <t>1091</t>
  </si>
  <si>
    <t>03</t>
  </si>
  <si>
    <t xml:space="preserve">      la Decizia Consiliului raional </t>
  </si>
  <si>
    <t>0808</t>
  </si>
  <si>
    <t>Acțiuni cu caracter general</t>
  </si>
  <si>
    <t xml:space="preserve">Dezvoltarea  culturii </t>
  </si>
  <si>
    <t>Politici și management în domeniul culturii</t>
  </si>
  <si>
    <t xml:space="preserve">   nr._______din_________2024</t>
  </si>
  <si>
    <t>Raport privind executarea bugetului confom clasificației funcționale,  pe programe și subprograme la situația din 31.12.2023</t>
  </si>
  <si>
    <t>Secretara Consiliului raional                                                                    Rodica LIȚCAN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</si>
</sst>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0"/>
      <name val="Calibri"/>
      <family val="2"/>
      <charset val="204"/>
    </font>
    <font>
      <b/>
      <i/>
      <sz val="10"/>
      <color theme="1"/>
      <name val="Calibri"/>
      <family val="2"/>
      <charset val="204"/>
    </font>
    <font>
      <i/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i/>
      <sz val="10"/>
      <color rgb="FF000000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1" fillId="0" borderId="0" xfId="0" applyFont="1" applyAlignment="1">
      <alignment horizontal="right"/>
    </xf>
    <xf numFmtId="0" fontId="14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59"/>
  <sheetViews>
    <sheetView tabSelected="1" topLeftCell="A52" zoomScale="150" zoomScaleNormal="150" workbookViewId="0">
      <selection activeCell="B58" sqref="B58:H58"/>
    </sheetView>
  </sheetViews>
  <sheetFormatPr defaultRowHeight="15"/>
  <cols>
    <col min="1" max="1" width="1.140625" customWidth="1"/>
    <col min="2" max="2" width="34" customWidth="1"/>
    <col min="3" max="3" width="7" style="1" customWidth="1"/>
    <col min="4" max="4" width="5.42578125" style="1" customWidth="1"/>
    <col min="5" max="5" width="8.85546875" customWidth="1"/>
    <col min="6" max="6" width="10.85546875" customWidth="1"/>
    <col min="7" max="7" width="9.140625" bestFit="1" customWidth="1"/>
    <col min="8" max="8" width="9.42578125" customWidth="1"/>
    <col min="9" max="9" width="7.140625" customWidth="1"/>
    <col min="10" max="10" width="11.7109375" customWidth="1"/>
  </cols>
  <sheetData>
    <row r="1" spans="2:10" ht="15.75">
      <c r="B1" s="4"/>
      <c r="C1" s="24"/>
      <c r="D1" s="5"/>
      <c r="E1" s="19"/>
      <c r="F1" s="20"/>
      <c r="G1" s="53" t="s">
        <v>63</v>
      </c>
      <c r="H1" s="53"/>
      <c r="I1" s="53"/>
    </row>
    <row r="2" spans="2:10" ht="15.75">
      <c r="B2" s="7"/>
      <c r="C2" s="24"/>
      <c r="D2" s="7"/>
      <c r="E2" s="52" t="s">
        <v>115</v>
      </c>
      <c r="F2" s="52"/>
      <c r="G2" s="52"/>
      <c r="H2" s="52"/>
      <c r="I2" s="52"/>
    </row>
    <row r="3" spans="2:10" ht="15.75">
      <c r="B3" s="7" t="s">
        <v>55</v>
      </c>
      <c r="C3" s="24"/>
      <c r="D3" s="7"/>
      <c r="E3" s="52" t="s">
        <v>120</v>
      </c>
      <c r="F3" s="52"/>
      <c r="G3" s="52"/>
      <c r="H3" s="52"/>
      <c r="I3" s="52"/>
    </row>
    <row r="4" spans="2:10" ht="15.75">
      <c r="B4" s="8"/>
      <c r="C4" s="23"/>
      <c r="D4" s="8"/>
      <c r="E4" s="21"/>
      <c r="F4" s="20"/>
      <c r="G4" s="20"/>
      <c r="H4" s="20"/>
      <c r="I4" s="20"/>
    </row>
    <row r="5" spans="2:10">
      <c r="B5" s="9"/>
      <c r="C5" s="23"/>
      <c r="D5" s="10"/>
      <c r="E5" s="9"/>
      <c r="F5" s="6"/>
      <c r="G5" s="6"/>
      <c r="H5" s="6"/>
      <c r="I5" s="6"/>
    </row>
    <row r="6" spans="2:10" ht="15.75" customHeight="1">
      <c r="B6" s="54" t="s">
        <v>121</v>
      </c>
      <c r="C6" s="54"/>
      <c r="D6" s="54"/>
      <c r="E6" s="54"/>
      <c r="F6" s="54"/>
      <c r="G6" s="54"/>
      <c r="H6" s="54"/>
      <c r="I6" s="11"/>
      <c r="J6" s="2"/>
    </row>
    <row r="7" spans="2:10" ht="24.75" customHeight="1">
      <c r="B7" s="54"/>
      <c r="C7" s="54"/>
      <c r="D7" s="54"/>
      <c r="E7" s="54"/>
      <c r="F7" s="54"/>
      <c r="G7" s="54"/>
      <c r="H7" s="54"/>
      <c r="I7" s="11"/>
      <c r="J7" s="2"/>
    </row>
    <row r="8" spans="2:10">
      <c r="B8" s="6"/>
      <c r="C8" s="12"/>
      <c r="D8" s="12"/>
      <c r="E8" s="6"/>
      <c r="F8" s="6"/>
      <c r="G8" s="6"/>
      <c r="H8" s="61" t="s">
        <v>56</v>
      </c>
      <c r="I8" s="61"/>
    </row>
    <row r="9" spans="2:10" ht="28.15" customHeight="1">
      <c r="B9" s="59" t="s">
        <v>0</v>
      </c>
      <c r="C9" s="50" t="s">
        <v>80</v>
      </c>
      <c r="D9" s="50" t="s">
        <v>95</v>
      </c>
      <c r="E9" s="55" t="s">
        <v>57</v>
      </c>
      <c r="F9" s="55" t="s">
        <v>58</v>
      </c>
      <c r="G9" s="55" t="s">
        <v>59</v>
      </c>
      <c r="H9" s="57" t="s">
        <v>60</v>
      </c>
      <c r="I9" s="58"/>
    </row>
    <row r="10" spans="2:10" ht="30.75" customHeight="1">
      <c r="B10" s="60"/>
      <c r="C10" s="51"/>
      <c r="D10" s="51"/>
      <c r="E10" s="56"/>
      <c r="F10" s="56"/>
      <c r="G10" s="56"/>
      <c r="H10" s="48" t="s">
        <v>61</v>
      </c>
      <c r="I10" s="3" t="s">
        <v>62</v>
      </c>
    </row>
    <row r="11" spans="2:10">
      <c r="B11" s="13" t="s">
        <v>79</v>
      </c>
      <c r="C11" s="38"/>
      <c r="D11" s="37"/>
      <c r="E11" s="25">
        <f>E12+E20+E22+E24+E30+E35+E41+E50</f>
        <v>380622.69999999995</v>
      </c>
      <c r="F11" s="25">
        <f>F12+F20+F22+F24+F30+F32+F35+F41+F50</f>
        <v>483090.10000000003</v>
      </c>
      <c r="G11" s="25">
        <f>G12+G20+G22+G24+G30+G32+G35+G41+G50</f>
        <v>465231.3</v>
      </c>
      <c r="H11" s="32">
        <f>G11-F11</f>
        <v>-17858.800000000047</v>
      </c>
      <c r="I11" s="31">
        <f>G11/F11*100</f>
        <v>96.303215487131695</v>
      </c>
    </row>
    <row r="12" spans="2:10">
      <c r="B12" s="14" t="s">
        <v>1</v>
      </c>
      <c r="C12" s="39" t="s">
        <v>5</v>
      </c>
      <c r="D12" s="40"/>
      <c r="E12" s="26">
        <f>SUM(E13:E19)</f>
        <v>13905.6</v>
      </c>
      <c r="F12" s="30">
        <f t="shared" ref="F12:G12" si="0">SUM(F13:F19)</f>
        <v>16459.8</v>
      </c>
      <c r="G12" s="30">
        <f t="shared" si="0"/>
        <v>15346.099999999999</v>
      </c>
      <c r="H12" s="33">
        <f t="shared" ref="H12:H55" si="1">G12-F12</f>
        <v>-1113.7000000000007</v>
      </c>
      <c r="I12" s="30">
        <f t="shared" ref="I12:I55" si="2">G12/F12*100</f>
        <v>93.233818150888823</v>
      </c>
    </row>
    <row r="13" spans="2:10">
      <c r="B13" s="15" t="s">
        <v>2</v>
      </c>
      <c r="C13" s="41" t="s">
        <v>81</v>
      </c>
      <c r="D13" s="42" t="s">
        <v>6</v>
      </c>
      <c r="E13" s="27">
        <v>8581.2000000000007</v>
      </c>
      <c r="F13" s="28">
        <v>8535</v>
      </c>
      <c r="G13" s="27">
        <v>8092.7</v>
      </c>
      <c r="H13" s="36">
        <f t="shared" si="1"/>
        <v>-442.30000000000018</v>
      </c>
      <c r="I13" s="28">
        <f t="shared" si="2"/>
        <v>94.817809021675444</v>
      </c>
    </row>
    <row r="14" spans="2:10" ht="26.25">
      <c r="B14" s="15" t="s">
        <v>10</v>
      </c>
      <c r="C14" s="41" t="s">
        <v>83</v>
      </c>
      <c r="D14" s="42" t="s">
        <v>9</v>
      </c>
      <c r="E14" s="28">
        <v>1752.9</v>
      </c>
      <c r="F14" s="28">
        <v>2118</v>
      </c>
      <c r="G14" s="27">
        <v>1948.4</v>
      </c>
      <c r="H14" s="36">
        <f t="shared" si="1"/>
        <v>-169.59999999999991</v>
      </c>
      <c r="I14" s="28">
        <f t="shared" si="2"/>
        <v>91.992445703493857</v>
      </c>
    </row>
    <row r="15" spans="2:10" ht="30.6" customHeight="1">
      <c r="B15" s="15" t="s">
        <v>11</v>
      </c>
      <c r="C15" s="41" t="s">
        <v>82</v>
      </c>
      <c r="D15" s="42" t="s">
        <v>12</v>
      </c>
      <c r="E15" s="27">
        <v>2781.5</v>
      </c>
      <c r="F15" s="28">
        <v>2884.7</v>
      </c>
      <c r="G15" s="28">
        <v>2726.2</v>
      </c>
      <c r="H15" s="36">
        <f t="shared" si="1"/>
        <v>-158.5</v>
      </c>
      <c r="I15" s="28">
        <f t="shared" si="2"/>
        <v>94.505494505494497</v>
      </c>
    </row>
    <row r="16" spans="2:10" ht="27" customHeight="1">
      <c r="B16" s="15" t="s">
        <v>3</v>
      </c>
      <c r="C16" s="41" t="s">
        <v>84</v>
      </c>
      <c r="D16" s="42" t="s">
        <v>7</v>
      </c>
      <c r="E16" s="28">
        <v>500</v>
      </c>
      <c r="F16" s="28">
        <v>174.4</v>
      </c>
      <c r="G16" s="27"/>
      <c r="H16" s="36">
        <f t="shared" si="1"/>
        <v>-174.4</v>
      </c>
      <c r="I16" s="28"/>
    </row>
    <row r="17" spans="2:9" ht="22.5" customHeight="1">
      <c r="B17" s="15" t="s">
        <v>117</v>
      </c>
      <c r="C17" s="41" t="s">
        <v>84</v>
      </c>
      <c r="D17" s="42" t="s">
        <v>116</v>
      </c>
      <c r="E17" s="28"/>
      <c r="F17" s="28"/>
      <c r="G17" s="27">
        <v>-88.7</v>
      </c>
      <c r="H17" s="36">
        <f t="shared" si="1"/>
        <v>-88.7</v>
      </c>
      <c r="I17" s="28"/>
    </row>
    <row r="18" spans="2:9" ht="26.45" customHeight="1">
      <c r="B18" s="15" t="s">
        <v>64</v>
      </c>
      <c r="C18" s="41" t="s">
        <v>112</v>
      </c>
      <c r="D18" s="42" t="s">
        <v>65</v>
      </c>
      <c r="E18" s="28"/>
      <c r="F18" s="28">
        <v>2457.6999999999998</v>
      </c>
      <c r="G18" s="28">
        <v>2442.9</v>
      </c>
      <c r="H18" s="36">
        <f t="shared" si="1"/>
        <v>-14.799999999999727</v>
      </c>
      <c r="I18" s="28">
        <f t="shared" si="2"/>
        <v>99.397810961468053</v>
      </c>
    </row>
    <row r="19" spans="2:9" ht="28.9" customHeight="1">
      <c r="B19" s="15" t="s">
        <v>4</v>
      </c>
      <c r="C19" s="41" t="s">
        <v>85</v>
      </c>
      <c r="D19" s="42" t="s">
        <v>8</v>
      </c>
      <c r="E19" s="28">
        <v>290</v>
      </c>
      <c r="F19" s="28">
        <v>290</v>
      </c>
      <c r="G19" s="27">
        <v>224.6</v>
      </c>
      <c r="H19" s="36">
        <f t="shared" si="1"/>
        <v>-65.400000000000006</v>
      </c>
      <c r="I19" s="28">
        <f t="shared" si="2"/>
        <v>77.448275862068954</v>
      </c>
    </row>
    <row r="20" spans="2:9" ht="15" customHeight="1">
      <c r="B20" s="14" t="s">
        <v>39</v>
      </c>
      <c r="C20" s="39" t="s">
        <v>13</v>
      </c>
      <c r="D20" s="40"/>
      <c r="E20" s="30">
        <f>E21</f>
        <v>969</v>
      </c>
      <c r="F20" s="30">
        <f>F21</f>
        <v>1121.9000000000001</v>
      </c>
      <c r="G20" s="30">
        <f t="shared" ref="G20" si="3">G21</f>
        <v>1094</v>
      </c>
      <c r="H20" s="33">
        <f t="shared" si="1"/>
        <v>-27.900000000000091</v>
      </c>
      <c r="I20" s="30">
        <f t="shared" si="2"/>
        <v>97.513147339335049</v>
      </c>
    </row>
    <row r="21" spans="2:9" ht="26.25">
      <c r="B21" s="15" t="s">
        <v>15</v>
      </c>
      <c r="C21" s="41" t="s">
        <v>86</v>
      </c>
      <c r="D21" s="42" t="s">
        <v>14</v>
      </c>
      <c r="E21" s="28">
        <v>969</v>
      </c>
      <c r="F21" s="28">
        <v>1121.9000000000001</v>
      </c>
      <c r="G21" s="28">
        <v>1094</v>
      </c>
      <c r="H21" s="36">
        <f t="shared" si="1"/>
        <v>-27.900000000000091</v>
      </c>
      <c r="I21" s="35">
        <f t="shared" si="2"/>
        <v>97.513147339335049</v>
      </c>
    </row>
    <row r="22" spans="2:9">
      <c r="B22" s="14" t="s">
        <v>76</v>
      </c>
      <c r="C22" s="39" t="s">
        <v>114</v>
      </c>
      <c r="D22" s="40"/>
      <c r="E22" s="26"/>
      <c r="F22" s="26">
        <f>F23</f>
        <v>1001.5</v>
      </c>
      <c r="G22" s="26">
        <f>G23</f>
        <v>879.1</v>
      </c>
      <c r="H22" s="33">
        <f t="shared" si="1"/>
        <v>-122.39999999999998</v>
      </c>
      <c r="I22" s="30">
        <f t="shared" si="2"/>
        <v>87.77833250124813</v>
      </c>
    </row>
    <row r="23" spans="2:9" ht="26.25">
      <c r="B23" s="15" t="s">
        <v>77</v>
      </c>
      <c r="C23" s="41" t="s">
        <v>87</v>
      </c>
      <c r="D23" s="42" t="s">
        <v>78</v>
      </c>
      <c r="E23" s="27"/>
      <c r="F23" s="27">
        <v>1001.5</v>
      </c>
      <c r="G23" s="28">
        <v>879.1</v>
      </c>
      <c r="H23" s="34">
        <f t="shared" si="1"/>
        <v>-122.39999999999998</v>
      </c>
      <c r="I23" s="35">
        <f t="shared" si="2"/>
        <v>87.77833250124813</v>
      </c>
    </row>
    <row r="24" spans="2:9">
      <c r="B24" s="14" t="s">
        <v>17</v>
      </c>
      <c r="C24" s="39" t="s">
        <v>16</v>
      </c>
      <c r="D24" s="40"/>
      <c r="E24" s="30">
        <f>SUM(E25:E29)</f>
        <v>26482.9</v>
      </c>
      <c r="F24" s="30">
        <f>SUM(F25:F29)</f>
        <v>36658.800000000003</v>
      </c>
      <c r="G24" s="30">
        <f t="shared" ref="G24" si="4">SUM(G25:G29)</f>
        <v>35594.200000000004</v>
      </c>
      <c r="H24" s="33">
        <f>G24-F24</f>
        <v>-1064.5999999999985</v>
      </c>
      <c r="I24" s="30">
        <f t="shared" si="2"/>
        <v>97.095922397896288</v>
      </c>
    </row>
    <row r="25" spans="2:9" ht="39">
      <c r="B25" s="15" t="s">
        <v>19</v>
      </c>
      <c r="C25" s="41" t="s">
        <v>92</v>
      </c>
      <c r="D25" s="42" t="s">
        <v>18</v>
      </c>
      <c r="E25" s="28">
        <v>821</v>
      </c>
      <c r="F25" s="28">
        <v>870</v>
      </c>
      <c r="G25" s="28">
        <v>842.2</v>
      </c>
      <c r="H25" s="36">
        <f t="shared" si="1"/>
        <v>-27.799999999999955</v>
      </c>
      <c r="I25" s="28">
        <f t="shared" si="2"/>
        <v>96.804597701149433</v>
      </c>
    </row>
    <row r="26" spans="2:9" ht="26.25">
      <c r="B26" s="15" t="s">
        <v>23</v>
      </c>
      <c r="C26" s="41" t="s">
        <v>88</v>
      </c>
      <c r="D26" s="42" t="s">
        <v>22</v>
      </c>
      <c r="E26" s="28">
        <v>1117.3</v>
      </c>
      <c r="F26" s="27">
        <v>1117.3</v>
      </c>
      <c r="G26" s="28">
        <v>996</v>
      </c>
      <c r="H26" s="36">
        <f t="shared" si="1"/>
        <v>-121.29999999999995</v>
      </c>
      <c r="I26" s="28">
        <f t="shared" si="2"/>
        <v>89.143470867269315</v>
      </c>
    </row>
    <row r="27" spans="2:9" ht="25.5">
      <c r="B27" s="16" t="s">
        <v>20</v>
      </c>
      <c r="C27" s="43" t="s">
        <v>89</v>
      </c>
      <c r="D27" s="42" t="s">
        <v>24</v>
      </c>
      <c r="E27" s="28">
        <v>627.1</v>
      </c>
      <c r="F27" s="27">
        <v>627.1</v>
      </c>
      <c r="G27" s="28">
        <v>550.70000000000005</v>
      </c>
      <c r="H27" s="36">
        <f t="shared" si="1"/>
        <v>-76.399999999999977</v>
      </c>
      <c r="I27" s="28">
        <f t="shared" si="2"/>
        <v>87.816935098070488</v>
      </c>
    </row>
    <row r="28" spans="2:9">
      <c r="B28" s="16" t="s">
        <v>21</v>
      </c>
      <c r="C28" s="43" t="s">
        <v>90</v>
      </c>
      <c r="D28" s="42" t="s">
        <v>25</v>
      </c>
      <c r="E28" s="28">
        <v>23490.5</v>
      </c>
      <c r="F28" s="28">
        <v>33617.4</v>
      </c>
      <c r="G28" s="27">
        <v>32833.9</v>
      </c>
      <c r="H28" s="36">
        <f t="shared" si="1"/>
        <v>-783.5</v>
      </c>
      <c r="I28" s="28">
        <f t="shared" si="2"/>
        <v>97.669361699596053</v>
      </c>
    </row>
    <row r="29" spans="2:9" ht="26.25">
      <c r="B29" s="17" t="s">
        <v>26</v>
      </c>
      <c r="C29" s="44" t="s">
        <v>92</v>
      </c>
      <c r="D29" s="42" t="s">
        <v>27</v>
      </c>
      <c r="E29" s="28">
        <v>427</v>
      </c>
      <c r="F29" s="28">
        <v>427</v>
      </c>
      <c r="G29" s="28">
        <v>371.4</v>
      </c>
      <c r="H29" s="36">
        <f t="shared" si="1"/>
        <v>-55.600000000000023</v>
      </c>
      <c r="I29" s="28">
        <f t="shared" si="2"/>
        <v>86.978922716627622</v>
      </c>
    </row>
    <row r="30" spans="2:9" ht="27">
      <c r="B30" s="22" t="s">
        <v>66</v>
      </c>
      <c r="C30" s="45" t="s">
        <v>67</v>
      </c>
      <c r="D30" s="45"/>
      <c r="E30" s="29"/>
      <c r="F30" s="30">
        <f>F31</f>
        <v>888</v>
      </c>
      <c r="G30" s="30">
        <f>G31</f>
        <v>795.3</v>
      </c>
      <c r="H30" s="33">
        <f t="shared" si="1"/>
        <v>-92.700000000000045</v>
      </c>
      <c r="I30" s="30">
        <f t="shared" si="2"/>
        <v>89.560810810810807</v>
      </c>
    </row>
    <row r="31" spans="2:9">
      <c r="B31" s="17" t="s">
        <v>68</v>
      </c>
      <c r="C31" s="44" t="s">
        <v>91</v>
      </c>
      <c r="D31" s="42" t="s">
        <v>69</v>
      </c>
      <c r="E31" s="28"/>
      <c r="F31" s="28">
        <v>888</v>
      </c>
      <c r="G31" s="27">
        <v>795.3</v>
      </c>
      <c r="H31" s="34">
        <f t="shared" si="1"/>
        <v>-92.700000000000045</v>
      </c>
      <c r="I31" s="35">
        <f t="shared" si="2"/>
        <v>89.560810810810807</v>
      </c>
    </row>
    <row r="32" spans="2:9">
      <c r="B32" s="14" t="s">
        <v>70</v>
      </c>
      <c r="C32" s="39" t="s">
        <v>71</v>
      </c>
      <c r="D32" s="40"/>
      <c r="E32" s="30"/>
      <c r="F32" s="30">
        <f>F33+F34</f>
        <v>354.3</v>
      </c>
      <c r="G32" s="30">
        <f>G33+G34</f>
        <v>254.3</v>
      </c>
      <c r="H32" s="33">
        <f t="shared" si="1"/>
        <v>-100</v>
      </c>
      <c r="I32" s="30">
        <f t="shared" si="2"/>
        <v>71.775331639853235</v>
      </c>
    </row>
    <row r="33" spans="2:9" ht="26.25">
      <c r="B33" s="15" t="s">
        <v>72</v>
      </c>
      <c r="C33" s="41" t="s">
        <v>93</v>
      </c>
      <c r="D33" s="42" t="s">
        <v>73</v>
      </c>
      <c r="E33" s="28"/>
      <c r="F33" s="28">
        <v>50</v>
      </c>
      <c r="G33" s="28">
        <v>50</v>
      </c>
      <c r="H33" s="36">
        <f t="shared" si="1"/>
        <v>0</v>
      </c>
      <c r="I33" s="28">
        <f t="shared" si="2"/>
        <v>100</v>
      </c>
    </row>
    <row r="34" spans="2:9" ht="26.25">
      <c r="B34" s="15" t="s">
        <v>74</v>
      </c>
      <c r="C34" s="41" t="s">
        <v>94</v>
      </c>
      <c r="D34" s="42" t="s">
        <v>75</v>
      </c>
      <c r="E34" s="27"/>
      <c r="F34" s="28">
        <v>304.3</v>
      </c>
      <c r="G34" s="28">
        <v>204.3</v>
      </c>
      <c r="H34" s="36">
        <f t="shared" si="1"/>
        <v>-100</v>
      </c>
      <c r="I34" s="28">
        <f t="shared" si="2"/>
        <v>67.137693066053245</v>
      </c>
    </row>
    <row r="35" spans="2:9">
      <c r="B35" s="14" t="s">
        <v>28</v>
      </c>
      <c r="C35" s="39" t="s">
        <v>29</v>
      </c>
      <c r="D35" s="46"/>
      <c r="E35" s="31">
        <f>SUM(E36:E40)</f>
        <v>15780.1</v>
      </c>
      <c r="F35" s="31">
        <f t="shared" ref="F35:G35" si="5">SUM(F36:F40)</f>
        <v>17849.800000000003</v>
      </c>
      <c r="G35" s="31">
        <f t="shared" si="5"/>
        <v>17709.8</v>
      </c>
      <c r="H35" s="32">
        <f t="shared" si="1"/>
        <v>-140.00000000000364</v>
      </c>
      <c r="I35" s="31">
        <f t="shared" si="2"/>
        <v>99.215677486582464</v>
      </c>
    </row>
    <row r="36" spans="2:9" ht="25.5">
      <c r="B36" s="16" t="s">
        <v>119</v>
      </c>
      <c r="C36" s="43" t="s">
        <v>99</v>
      </c>
      <c r="D36" s="42" t="s">
        <v>33</v>
      </c>
      <c r="E36" s="28">
        <v>998</v>
      </c>
      <c r="F36" s="28">
        <v>1076.0999999999999</v>
      </c>
      <c r="G36" s="28">
        <v>1075.2</v>
      </c>
      <c r="H36" s="36">
        <f t="shared" si="1"/>
        <v>-0.89999999999986358</v>
      </c>
      <c r="I36" s="28">
        <f t="shared" si="2"/>
        <v>99.916364650125473</v>
      </c>
    </row>
    <row r="37" spans="2:9">
      <c r="B37" s="16" t="s">
        <v>118</v>
      </c>
      <c r="C37" s="43" t="s">
        <v>98</v>
      </c>
      <c r="D37" s="42" t="s">
        <v>34</v>
      </c>
      <c r="E37" s="28">
        <v>10263.4</v>
      </c>
      <c r="F37" s="27">
        <v>11445.6</v>
      </c>
      <c r="G37" s="28">
        <v>11431.5</v>
      </c>
      <c r="H37" s="36">
        <f t="shared" si="1"/>
        <v>-14.100000000000364</v>
      </c>
      <c r="I37" s="28">
        <f t="shared" si="2"/>
        <v>99.876808555252666</v>
      </c>
    </row>
    <row r="38" spans="2:9" ht="25.5">
      <c r="B38" s="16" t="s">
        <v>30</v>
      </c>
      <c r="C38" s="43" t="s">
        <v>98</v>
      </c>
      <c r="D38" s="42" t="s">
        <v>35</v>
      </c>
      <c r="E38" s="28">
        <v>594</v>
      </c>
      <c r="F38" s="28">
        <v>657.7</v>
      </c>
      <c r="G38" s="28">
        <v>639.9</v>
      </c>
      <c r="H38" s="36">
        <f t="shared" si="1"/>
        <v>-17.800000000000068</v>
      </c>
      <c r="I38" s="28">
        <f t="shared" si="2"/>
        <v>97.293598905275942</v>
      </c>
    </row>
    <row r="39" spans="2:9">
      <c r="B39" s="16" t="s">
        <v>31</v>
      </c>
      <c r="C39" s="43" t="s">
        <v>96</v>
      </c>
      <c r="D39" s="42" t="s">
        <v>36</v>
      </c>
      <c r="E39" s="28">
        <v>3172.8</v>
      </c>
      <c r="F39" s="28">
        <v>3871</v>
      </c>
      <c r="G39" s="28">
        <v>3802.2</v>
      </c>
      <c r="H39" s="36">
        <f t="shared" si="1"/>
        <v>-68.800000000000182</v>
      </c>
      <c r="I39" s="28">
        <f t="shared" si="2"/>
        <v>98.222681477654348</v>
      </c>
    </row>
    <row r="40" spans="2:9">
      <c r="B40" s="16" t="s">
        <v>32</v>
      </c>
      <c r="C40" s="43" t="s">
        <v>97</v>
      </c>
      <c r="D40" s="42" t="s">
        <v>37</v>
      </c>
      <c r="E40" s="28">
        <v>751.9</v>
      </c>
      <c r="F40" s="28">
        <v>799.4</v>
      </c>
      <c r="G40" s="28">
        <v>761</v>
      </c>
      <c r="H40" s="36">
        <f t="shared" si="1"/>
        <v>-38.399999999999977</v>
      </c>
      <c r="I40" s="28">
        <f t="shared" si="2"/>
        <v>95.196397297973476</v>
      </c>
    </row>
    <row r="41" spans="2:9">
      <c r="B41" s="14" t="s">
        <v>48</v>
      </c>
      <c r="C41" s="39" t="s">
        <v>38</v>
      </c>
      <c r="D41" s="40"/>
      <c r="E41" s="30">
        <f>SUM(E42:E49)</f>
        <v>273891</v>
      </c>
      <c r="F41" s="30">
        <f t="shared" ref="F41:G41" si="6">SUM(F42:F49)</f>
        <v>329403.8</v>
      </c>
      <c r="G41" s="30">
        <f t="shared" si="6"/>
        <v>317222.2</v>
      </c>
      <c r="H41" s="33">
        <f t="shared" si="1"/>
        <v>-12181.599999999977</v>
      </c>
      <c r="I41" s="30">
        <f t="shared" si="2"/>
        <v>96.301924871540649</v>
      </c>
    </row>
    <row r="42" spans="2:9" ht="25.5">
      <c r="B42" s="16" t="s">
        <v>40</v>
      </c>
      <c r="C42" s="43" t="s">
        <v>105</v>
      </c>
      <c r="D42" s="27">
        <v>8801</v>
      </c>
      <c r="E42" s="28">
        <v>2654.8</v>
      </c>
      <c r="F42" s="28">
        <v>2866.8</v>
      </c>
      <c r="G42" s="28">
        <v>2752</v>
      </c>
      <c r="H42" s="36">
        <f t="shared" si="1"/>
        <v>-114.80000000000018</v>
      </c>
      <c r="I42" s="28">
        <f t="shared" si="2"/>
        <v>95.995535091391091</v>
      </c>
    </row>
    <row r="43" spans="2:9">
      <c r="B43" s="18" t="s">
        <v>41</v>
      </c>
      <c r="C43" s="47" t="s">
        <v>100</v>
      </c>
      <c r="D43" s="27">
        <v>8802</v>
      </c>
      <c r="E43" s="28">
        <v>6439.2</v>
      </c>
      <c r="F43" s="28">
        <v>8042</v>
      </c>
      <c r="G43" s="28">
        <v>7266.3</v>
      </c>
      <c r="H43" s="36">
        <f t="shared" si="1"/>
        <v>-775.69999999999982</v>
      </c>
      <c r="I43" s="28">
        <f t="shared" si="2"/>
        <v>90.354389455359367</v>
      </c>
    </row>
    <row r="44" spans="2:9">
      <c r="B44" s="18" t="s">
        <v>42</v>
      </c>
      <c r="C44" s="47" t="s">
        <v>101</v>
      </c>
      <c r="D44" s="27">
        <v>8803</v>
      </c>
      <c r="E44" s="28">
        <v>9588.1</v>
      </c>
      <c r="F44" s="28">
        <v>12399.6</v>
      </c>
      <c r="G44" s="28">
        <v>12253</v>
      </c>
      <c r="H44" s="36">
        <f t="shared" si="1"/>
        <v>-146.60000000000036</v>
      </c>
      <c r="I44" s="28">
        <f t="shared" si="2"/>
        <v>98.817703796896666</v>
      </c>
    </row>
    <row r="45" spans="2:9">
      <c r="B45" s="18" t="s">
        <v>43</v>
      </c>
      <c r="C45" s="47" t="s">
        <v>102</v>
      </c>
      <c r="D45" s="27">
        <v>8804</v>
      </c>
      <c r="E45" s="28">
        <v>114332.9</v>
      </c>
      <c r="F45" s="27">
        <v>159132.9</v>
      </c>
      <c r="G45" s="27">
        <v>155384.6</v>
      </c>
      <c r="H45" s="36">
        <f t="shared" si="1"/>
        <v>-3748.2999999999884</v>
      </c>
      <c r="I45" s="28">
        <f t="shared" si="2"/>
        <v>97.644547419169768</v>
      </c>
    </row>
    <row r="46" spans="2:9">
      <c r="B46" s="18" t="s">
        <v>44</v>
      </c>
      <c r="C46" s="47" t="s">
        <v>103</v>
      </c>
      <c r="D46" s="27">
        <v>8806</v>
      </c>
      <c r="E46" s="28">
        <v>124262.7</v>
      </c>
      <c r="F46" s="28">
        <v>126971.5</v>
      </c>
      <c r="G46" s="28">
        <v>122235.8</v>
      </c>
      <c r="H46" s="36">
        <f t="shared" si="1"/>
        <v>-4735.6999999999971</v>
      </c>
      <c r="I46" s="28">
        <f t="shared" si="2"/>
        <v>96.270265374513173</v>
      </c>
    </row>
    <row r="47" spans="2:9">
      <c r="B47" s="18" t="s">
        <v>45</v>
      </c>
      <c r="C47" s="47" t="s">
        <v>104</v>
      </c>
      <c r="D47" s="27">
        <v>8813</v>
      </c>
      <c r="E47" s="28">
        <v>6429.5</v>
      </c>
      <c r="F47" s="28">
        <v>7788.8</v>
      </c>
      <c r="G47" s="28">
        <v>7235.6</v>
      </c>
      <c r="H47" s="36">
        <f t="shared" si="1"/>
        <v>-553.19999999999982</v>
      </c>
      <c r="I47" s="28">
        <f t="shared" si="2"/>
        <v>92.89749383730485</v>
      </c>
    </row>
    <row r="48" spans="2:9">
      <c r="B48" s="18" t="s">
        <v>46</v>
      </c>
      <c r="C48" s="47" t="s">
        <v>106</v>
      </c>
      <c r="D48" s="27">
        <v>8814</v>
      </c>
      <c r="E48" s="28">
        <v>9911</v>
      </c>
      <c r="F48" s="27">
        <v>11875.7</v>
      </c>
      <c r="G48" s="27">
        <v>9819.2000000000007</v>
      </c>
      <c r="H48" s="36">
        <f t="shared" si="1"/>
        <v>-2056.5</v>
      </c>
      <c r="I48" s="28">
        <f t="shared" si="2"/>
        <v>82.683126047306686</v>
      </c>
    </row>
    <row r="49" spans="2:9">
      <c r="B49" s="18" t="s">
        <v>47</v>
      </c>
      <c r="C49" s="47" t="s">
        <v>106</v>
      </c>
      <c r="D49" s="27">
        <v>8815</v>
      </c>
      <c r="E49" s="28">
        <v>272.8</v>
      </c>
      <c r="F49" s="27">
        <v>326.5</v>
      </c>
      <c r="G49" s="28">
        <v>275.7</v>
      </c>
      <c r="H49" s="36">
        <f t="shared" si="1"/>
        <v>-50.800000000000011</v>
      </c>
      <c r="I49" s="28">
        <f t="shared" si="2"/>
        <v>84.441041347626339</v>
      </c>
    </row>
    <row r="50" spans="2:9">
      <c r="B50" s="14" t="s">
        <v>49</v>
      </c>
      <c r="C50" s="39" t="s">
        <v>107</v>
      </c>
      <c r="D50" s="26"/>
      <c r="E50" s="30">
        <f>SUM(E51:E55)</f>
        <v>49594.1</v>
      </c>
      <c r="F50" s="30">
        <f>SUM(F51:F55)</f>
        <v>79352.2</v>
      </c>
      <c r="G50" s="30">
        <f>SUM(G51:G55)</f>
        <v>76336.3</v>
      </c>
      <c r="H50" s="33">
        <f t="shared" si="1"/>
        <v>-3015.8999999999942</v>
      </c>
      <c r="I50" s="30">
        <f t="shared" si="2"/>
        <v>96.199349230393111</v>
      </c>
    </row>
    <row r="51" spans="2:9" ht="25.5">
      <c r="B51" s="16" t="s">
        <v>50</v>
      </c>
      <c r="C51" s="43" t="s">
        <v>113</v>
      </c>
      <c r="D51" s="27">
        <v>9001</v>
      </c>
      <c r="E51" s="28">
        <v>4216.3999999999996</v>
      </c>
      <c r="F51" s="27">
        <v>5088.7</v>
      </c>
      <c r="G51" s="27">
        <v>4855.3</v>
      </c>
      <c r="H51" s="36">
        <f t="shared" si="1"/>
        <v>-233.39999999999964</v>
      </c>
      <c r="I51" s="28">
        <f t="shared" si="2"/>
        <v>95.413366871696113</v>
      </c>
    </row>
    <row r="52" spans="2:9">
      <c r="B52" s="16" t="s">
        <v>51</v>
      </c>
      <c r="C52" s="43" t="s">
        <v>109</v>
      </c>
      <c r="D52" s="27">
        <v>9006</v>
      </c>
      <c r="E52" s="28">
        <v>11607.5</v>
      </c>
      <c r="F52" s="27">
        <v>16448.599999999999</v>
      </c>
      <c r="G52" s="28">
        <v>16201.8</v>
      </c>
      <c r="H52" s="36">
        <f t="shared" si="1"/>
        <v>-246.79999999999927</v>
      </c>
      <c r="I52" s="28">
        <f t="shared" si="2"/>
        <v>98.499568352321788</v>
      </c>
    </row>
    <row r="53" spans="2:9" ht="25.5">
      <c r="B53" s="16" t="s">
        <v>52</v>
      </c>
      <c r="C53" s="43" t="s">
        <v>108</v>
      </c>
      <c r="D53" s="27">
        <v>9010</v>
      </c>
      <c r="E53" s="28">
        <v>27922.1</v>
      </c>
      <c r="F53" s="28">
        <v>49338.8</v>
      </c>
      <c r="G53" s="28">
        <v>47865.8</v>
      </c>
      <c r="H53" s="36">
        <f t="shared" si="1"/>
        <v>-1473</v>
      </c>
      <c r="I53" s="28">
        <f t="shared" si="2"/>
        <v>97.014520012647239</v>
      </c>
    </row>
    <row r="54" spans="2:9">
      <c r="B54" s="16" t="s">
        <v>53</v>
      </c>
      <c r="C54" s="43" t="s">
        <v>110</v>
      </c>
      <c r="D54" s="27">
        <v>9012</v>
      </c>
      <c r="E54" s="28">
        <v>4510.8999999999996</v>
      </c>
      <c r="F54" s="27">
        <v>6914.9</v>
      </c>
      <c r="G54" s="27">
        <v>6297.1</v>
      </c>
      <c r="H54" s="36">
        <f t="shared" si="1"/>
        <v>-617.79999999999927</v>
      </c>
      <c r="I54" s="28">
        <f t="shared" si="2"/>
        <v>91.06566978553559</v>
      </c>
    </row>
    <row r="55" spans="2:9" ht="26.25">
      <c r="B55" s="17" t="s">
        <v>54</v>
      </c>
      <c r="C55" s="44" t="s">
        <v>111</v>
      </c>
      <c r="D55" s="27">
        <v>9019</v>
      </c>
      <c r="E55" s="28">
        <v>1337.2</v>
      </c>
      <c r="F55" s="28">
        <v>1561.2</v>
      </c>
      <c r="G55" s="27">
        <v>1116.3</v>
      </c>
      <c r="H55" s="36">
        <f t="shared" si="1"/>
        <v>-444.90000000000009</v>
      </c>
      <c r="I55" s="28">
        <f t="shared" si="2"/>
        <v>71.502690238278248</v>
      </c>
    </row>
    <row r="56" spans="2:9">
      <c r="B56" s="9"/>
      <c r="C56" s="23"/>
      <c r="D56" s="10"/>
      <c r="E56" s="9"/>
      <c r="F56" s="6"/>
      <c r="G56" s="6"/>
      <c r="H56" s="6"/>
      <c r="I56" s="6"/>
    </row>
    <row r="57" spans="2:9">
      <c r="B57" s="9"/>
      <c r="C57" s="23"/>
      <c r="D57" s="10"/>
      <c r="E57" s="9"/>
      <c r="F57" s="6"/>
      <c r="G57" s="6"/>
      <c r="H57" s="6"/>
      <c r="I57" s="6"/>
    </row>
    <row r="58" spans="2:9">
      <c r="B58" s="49" t="s">
        <v>122</v>
      </c>
      <c r="C58" s="49"/>
      <c r="D58" s="49"/>
      <c r="E58" s="49"/>
      <c r="F58" s="49"/>
      <c r="G58" s="49"/>
      <c r="H58" s="49"/>
      <c r="I58" s="6"/>
    </row>
    <row r="59" spans="2:9">
      <c r="B59" s="9"/>
      <c r="C59" s="23"/>
      <c r="D59" s="10"/>
      <c r="E59" s="9"/>
      <c r="F59" s="6"/>
      <c r="G59" s="6"/>
      <c r="H59" s="6"/>
      <c r="I59" s="6"/>
    </row>
  </sheetData>
  <mergeCells count="13">
    <mergeCell ref="B58:H58"/>
    <mergeCell ref="C9:C10"/>
    <mergeCell ref="E2:I2"/>
    <mergeCell ref="G1:I1"/>
    <mergeCell ref="E3:I3"/>
    <mergeCell ref="B6:H7"/>
    <mergeCell ref="E9:E10"/>
    <mergeCell ref="F9:F10"/>
    <mergeCell ref="G9:G10"/>
    <mergeCell ref="H9:I9"/>
    <mergeCell ref="D9:D10"/>
    <mergeCell ref="B9:B10"/>
    <mergeCell ref="H8:I8"/>
  </mergeCells>
  <pageMargins left="0.9" right="0.23" top="0.43" bottom="0.75" header="0.2" footer="0.3"/>
  <pageSetup paperSize="9" scale="9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Res_Ch_ClasFunct</vt:lpstr>
      <vt:lpstr>Лист2</vt:lpstr>
      <vt:lpstr>Лист3</vt:lpstr>
      <vt:lpstr>Res_Ch_ClasFunct!Область_печати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2024-01-18T08:23:39Z</dcterms:modified>
</cp:coreProperties>
</file>